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954631\Box\FPI\01 - Fundacao\Contribuições Mensais\"/>
    </mc:Choice>
  </mc:AlternateContent>
  <xr:revisionPtr revIDLastSave="0" documentId="13_ncr:1_{C3F90A5F-4432-4F44-BE5A-44E4F0406FD4}" xr6:coauthVersionLast="47" xr6:coauthVersionMax="47" xr10:uidLastSave="{00000000-0000-0000-0000-000000000000}"/>
  <bookViews>
    <workbookView xWindow="-110" yWindow="-110" windowWidth="19420" windowHeight="10300" xr2:uid="{85B175CC-0B3B-A94B-9D8E-5ADE098DEC0F}"/>
  </bookViews>
  <sheets>
    <sheet name="Plano Atual" sheetId="1" r:id="rId1"/>
    <sheet name="Today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5" i="1"/>
  <c r="B2" i="2" l="1"/>
  <c r="A2" i="2" l="1"/>
  <c r="C2" i="2" l="1"/>
  <c r="C16" i="1" s="1"/>
  <c r="E16" i="1" s="1"/>
  <c r="E19" i="1" l="1"/>
</calcChain>
</file>

<file path=xl/sharedStrings.xml><?xml version="1.0" encoding="utf-8"?>
<sst xmlns="http://schemas.openxmlformats.org/spreadsheetml/2006/main" count="24" uniqueCount="24">
  <si>
    <t>Salário</t>
  </si>
  <si>
    <t>Valor (R$)</t>
  </si>
  <si>
    <t>Total Mensal</t>
  </si>
  <si>
    <t>** Aplica-se aos participantes com mais de 2 anos de serviço e salário superior a UR - será o mesmo valor da Contribuição Voluntária limitada a 6%</t>
  </si>
  <si>
    <t>&lt; Preencher com salário atual bruto</t>
  </si>
  <si>
    <t>%</t>
  </si>
  <si>
    <t>&lt; Preencher com o percentual que deseja contribuir</t>
  </si>
  <si>
    <t>&lt; Preencher com o mesmo percentual da CV, respeitando o limite de 6%</t>
  </si>
  <si>
    <t>Contribuição Voluntária (CV)</t>
  </si>
  <si>
    <t>Simulador de Contribuições Plano CD Atual Fundação Previdenciária IBM</t>
  </si>
  <si>
    <t>Tipo de Contribuição</t>
  </si>
  <si>
    <t>Orientações</t>
  </si>
  <si>
    <t>&lt; Não alterar</t>
  </si>
  <si>
    <t>Data de admissão</t>
  </si>
  <si>
    <t>&lt; Preencher com a data de admissão na patrocinadora</t>
  </si>
  <si>
    <t>Contribuição patrocinadora 1*</t>
  </si>
  <si>
    <r>
      <t xml:space="preserve">Contribuição patrocinadora 2 (Salário - UR)**
</t>
    </r>
    <r>
      <rPr>
        <b/>
        <u/>
        <sz val="10"/>
        <color theme="1"/>
        <rFont val="Arial"/>
        <family val="2"/>
      </rPr>
      <t>Somente em caso de mais de 2 anos de serviço na empresa e salário maior do que a Unidade de Referência</t>
    </r>
  </si>
  <si>
    <t>Dúvidas? Entre em contato conosco via slack (@fundacao) ou via e-mail (fundacao@br.ibm.com)</t>
  </si>
  <si>
    <t>&lt; Não alterar (atualizado anualmente, em janeiro)</t>
  </si>
  <si>
    <t>Unidade Referência (UR)
Valor de 2024</t>
  </si>
  <si>
    <t>Today</t>
  </si>
  <si>
    <t>Data admissão</t>
  </si>
  <si>
    <t>Diferença</t>
  </si>
  <si>
    <t>Atualizado em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</si>
</sst>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b/>
      <sz val="14"/>
      <color theme="5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4" fontId="3" fillId="2" borderId="4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3" fillId="6" borderId="1" xfId="0" applyNumberFormat="1" applyFont="1" applyFill="1" applyBorder="1" applyAlignment="1">
      <alignment horizontal="center" vertical="center"/>
    </xf>
    <xf numFmtId="10" fontId="3" fillId="6" borderId="1" xfId="0" applyNumberFormat="1" applyFont="1" applyFill="1" applyBorder="1" applyAlignment="1">
      <alignment horizontal="left" vertical="center"/>
    </xf>
    <xf numFmtId="44" fontId="3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4" fontId="2" fillId="4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9" fontId="2" fillId="0" borderId="1" xfId="0" applyNumberFormat="1" applyFont="1" applyBorder="1" applyAlignment="1">
      <alignment horizontal="left" vertical="center" wrapText="1"/>
    </xf>
    <xf numFmtId="44" fontId="2" fillId="0" borderId="0" xfId="1" applyFont="1" applyAlignment="1" applyProtection="1">
      <alignment horizontal="center" vertical="center"/>
    </xf>
    <xf numFmtId="9" fontId="2" fillId="0" borderId="0" xfId="0" applyNumberFormat="1" applyFon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14" fontId="0" fillId="0" borderId="0" xfId="0" applyNumberFormat="1"/>
    <xf numFmtId="14" fontId="2" fillId="4" borderId="1" xfId="1" applyNumberFormat="1" applyFont="1" applyFill="1" applyBorder="1" applyAlignment="1" applyProtection="1">
      <alignment horizontal="center" vertical="center"/>
      <protection locked="0"/>
    </xf>
    <xf numFmtId="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1141393</xdr:colOff>
      <xdr:row>5</xdr:row>
      <xdr:rowOff>114167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9D45A-FA7E-44BD-B3C7-C26B59F9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71429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F643-2AE0-8244-AB3B-25267248FEDC}">
  <dimension ref="A2:F25"/>
  <sheetViews>
    <sheetView showGridLines="0" tabSelected="1" topLeftCell="A2" zoomScale="70" zoomScaleNormal="70" workbookViewId="0">
      <selection activeCell="C10" sqref="C10"/>
    </sheetView>
  </sheetViews>
  <sheetFormatPr defaultColWidth="10.83203125" defaultRowHeight="15.5" x14ac:dyDescent="0.35"/>
  <cols>
    <col min="1" max="1" width="10.83203125" style="10"/>
    <col min="2" max="2" width="33.1640625" style="10" bestFit="1" customWidth="1"/>
    <col min="3" max="3" width="34.58203125" style="10" bestFit="1" customWidth="1"/>
    <col min="4" max="4" width="29.6640625" style="10" customWidth="1"/>
    <col min="5" max="5" width="23.6640625" style="10" customWidth="1"/>
    <col min="6" max="6" width="11.5" style="10" bestFit="1" customWidth="1"/>
    <col min="7" max="7" width="16" style="10" customWidth="1"/>
    <col min="8" max="10" width="10.83203125" style="10"/>
    <col min="11" max="11" width="18.83203125" style="10" bestFit="1" customWidth="1"/>
    <col min="12" max="16384" width="10.83203125" style="10"/>
  </cols>
  <sheetData>
    <row r="2" spans="1:6" x14ac:dyDescent="0.35">
      <c r="E2" s="23"/>
    </row>
    <row r="6" spans="1:6" ht="11" customHeight="1" x14ac:dyDescent="0.35"/>
    <row r="7" spans="1:6" ht="17" customHeight="1" x14ac:dyDescent="0.35">
      <c r="A7" s="28" t="s">
        <v>23</v>
      </c>
    </row>
    <row r="8" spans="1:6" ht="27" customHeight="1" x14ac:dyDescent="0.35">
      <c r="B8" s="32" t="s">
        <v>9</v>
      </c>
      <c r="C8" s="33"/>
      <c r="D8" s="33"/>
      <c r="E8" s="33"/>
    </row>
    <row r="9" spans="1:6" x14ac:dyDescent="0.35">
      <c r="B9" s="1"/>
      <c r="C9" s="1"/>
      <c r="D9" s="1"/>
      <c r="E9" s="1"/>
    </row>
    <row r="10" spans="1:6" x14ac:dyDescent="0.35">
      <c r="B10" s="5" t="s">
        <v>0</v>
      </c>
      <c r="C10" s="11"/>
      <c r="D10" s="31" t="s">
        <v>4</v>
      </c>
      <c r="E10" s="31"/>
    </row>
    <row r="11" spans="1:6" ht="31" x14ac:dyDescent="0.35">
      <c r="B11" s="27" t="s">
        <v>19</v>
      </c>
      <c r="C11" s="8">
        <v>7234.41</v>
      </c>
      <c r="D11" s="7" t="s">
        <v>18</v>
      </c>
      <c r="E11" s="7"/>
      <c r="F11" s="12"/>
    </row>
    <row r="12" spans="1:6" x14ac:dyDescent="0.35">
      <c r="B12" s="5" t="s">
        <v>13</v>
      </c>
      <c r="C12" s="25"/>
      <c r="D12" s="31" t="s">
        <v>14</v>
      </c>
      <c r="E12" s="31"/>
      <c r="F12" s="12"/>
    </row>
    <row r="13" spans="1:6" x14ac:dyDescent="0.35">
      <c r="B13" s="1"/>
      <c r="C13" s="16"/>
      <c r="D13" s="16"/>
      <c r="E13" s="1"/>
    </row>
    <row r="14" spans="1:6" ht="15.5" customHeight="1" x14ac:dyDescent="0.35">
      <c r="B14" s="9" t="s">
        <v>10</v>
      </c>
      <c r="C14" s="9" t="s">
        <v>5</v>
      </c>
      <c r="D14" s="9" t="s">
        <v>11</v>
      </c>
      <c r="E14" s="9" t="s">
        <v>1</v>
      </c>
    </row>
    <row r="15" spans="1:6" ht="41.25" customHeight="1" x14ac:dyDescent="0.35">
      <c r="B15" s="5" t="s">
        <v>8</v>
      </c>
      <c r="C15" s="13"/>
      <c r="D15" s="15" t="s">
        <v>6</v>
      </c>
      <c r="E15" s="4">
        <f>C15*C10</f>
        <v>0</v>
      </c>
    </row>
    <row r="16" spans="1:6" x14ac:dyDescent="0.35">
      <c r="B16" s="5" t="s">
        <v>15</v>
      </c>
      <c r="C16" s="6" t="str">
        <f>IF(C12="","PREENCHER DATA DE ADMISSÃO",
IF(C15=0,0%,
IF(AND(C15&gt;0,Today!C2&lt;730),1%,
IF(AND(C15&gt;1%,Today!C2&gt;=730),1.5%,
IF(AND(C15&lt;=1%,Today!C2&gt;=730),C15,"")))))</f>
        <v>PREENCHER DATA DE ADMISSÃO</v>
      </c>
      <c r="D16" s="7" t="s">
        <v>12</v>
      </c>
      <c r="E16" s="8" t="str">
        <f ca="1">IFERROR(IF(AND(Today!A2-'Plano Atual'!C12&gt;730,C10&lt;=C11),C16*C10,IF(Today!A2-'Plano Atual'!C12&lt;=730,C16*C10,C16*C11)),"")</f>
        <v/>
      </c>
    </row>
    <row r="17" spans="2:5" ht="70" x14ac:dyDescent="0.35">
      <c r="B17" s="27" t="s">
        <v>16</v>
      </c>
      <c r="C17" s="26"/>
      <c r="D17" s="15" t="s">
        <v>7</v>
      </c>
      <c r="E17" s="4">
        <f>IFERROR(C17*(C10-C11),0)</f>
        <v>0</v>
      </c>
    </row>
    <row r="18" spans="2:5" x14ac:dyDescent="0.35">
      <c r="B18" s="1"/>
      <c r="C18" s="22"/>
      <c r="D18" s="17"/>
      <c r="E18" s="18"/>
    </row>
    <row r="19" spans="2:5" x14ac:dyDescent="0.35">
      <c r="B19" s="1"/>
      <c r="C19" s="1"/>
      <c r="D19" s="2" t="s">
        <v>2</v>
      </c>
      <c r="E19" s="3">
        <f ca="1">SUM(E15:E17)</f>
        <v>0</v>
      </c>
    </row>
    <row r="20" spans="2:5" s="14" customFormat="1" x14ac:dyDescent="0.35">
      <c r="B20" s="21"/>
      <c r="C20" s="19"/>
      <c r="D20" s="19"/>
      <c r="E20" s="20"/>
    </row>
    <row r="21" spans="2:5" x14ac:dyDescent="0.35">
      <c r="B21" s="30" t="s">
        <v>3</v>
      </c>
      <c r="C21" s="30"/>
      <c r="D21" s="30"/>
      <c r="E21" s="30"/>
    </row>
    <row r="22" spans="2:5" x14ac:dyDescent="0.35">
      <c r="B22" s="30"/>
      <c r="C22" s="30"/>
      <c r="D22" s="30"/>
      <c r="E22" s="30"/>
    </row>
    <row r="23" spans="2:5" x14ac:dyDescent="0.35">
      <c r="B23" s="30"/>
      <c r="C23" s="30"/>
      <c r="D23" s="30"/>
      <c r="E23" s="30"/>
    </row>
    <row r="25" spans="2:5" x14ac:dyDescent="0.35">
      <c r="B25" s="29" t="s">
        <v>17</v>
      </c>
      <c r="C25" s="29"/>
      <c r="D25" s="29"/>
      <c r="E25" s="29"/>
    </row>
  </sheetData>
  <sheetProtection algorithmName="SHA-512" hashValue="vlJbCsigLpcIthOU30CYOC+3S7XxhEquAjdYQpk3BjPIBPcZ+UcDXho6dmU01ZyDDS4BIifEkA+y+JLnPhiBvg==" saltValue="2v7XbmRkDI6Bz4WXAwg+eg==" spinCount="100000" sheet="1" objects="1" scenarios="1"/>
  <mergeCells count="5">
    <mergeCell ref="B25:E25"/>
    <mergeCell ref="B21:E23"/>
    <mergeCell ref="D12:E12"/>
    <mergeCell ref="D10:E10"/>
    <mergeCell ref="B8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A4FF-5495-46C6-ABDD-4DF033E7EB01}">
  <dimension ref="A1:C2"/>
  <sheetViews>
    <sheetView workbookViewId="0">
      <selection activeCell="C3" sqref="C3"/>
    </sheetView>
  </sheetViews>
  <sheetFormatPr defaultRowHeight="15.5" x14ac:dyDescent="0.35"/>
  <cols>
    <col min="1" max="1" width="10.25" bestFit="1" customWidth="1"/>
    <col min="2" max="2" width="12.9140625" bestFit="1" customWidth="1"/>
  </cols>
  <sheetData>
    <row r="1" spans="1:3" x14ac:dyDescent="0.35">
      <c r="A1" t="s">
        <v>20</v>
      </c>
      <c r="B1" t="s">
        <v>21</v>
      </c>
      <c r="C1" t="s">
        <v>22</v>
      </c>
    </row>
    <row r="2" spans="1:3" x14ac:dyDescent="0.35">
      <c r="A2" s="24">
        <f ca="1">TODAY()</f>
        <v>46044</v>
      </c>
      <c r="B2" s="24">
        <f>'Plano Atual'!$C12</f>
        <v>0</v>
      </c>
      <c r="C2" t="str">
        <f>IF(B2=0/1/1900,"",A2-B2)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Plano Atual</vt:lpstr>
      <vt:lpstr>Today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Clarissa Janson Costa de Souza Meirelles</dc:creator>
  <cp:lastModifiedBy>Bruna Nascimento Marchi</cp:lastModifiedBy>
  <dcterms:created xsi:type="dcterms:W3CDTF">2021-10-15T17:16:31Z</dcterms:created>
  <dcterms:modified xsi:type="dcterms:W3CDTF">2026-01-22T14:53:06Z</dcterms:modified>
</cp:coreProperties>
</file>